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Đặt hàng" sheetId="1" state="visible" r:id="rId1"/>
    <sheet xmlns:r="http://schemas.openxmlformats.org/officeDocument/2006/relationships" name="Hộp quà có sẵn" sheetId="2" state="visible" r:id="rId2"/>
    <sheet xmlns:r="http://schemas.openxmlformats.org/officeDocument/2006/relationships" name="Danh mục mã bánh" sheetId="3" state="visible" r:id="rId3"/>
  </sheets>
  <definedNames>
    <definedName name="MA">'Danh mục mã bánh'!$A$3:$A$63</definedName>
    <definedName name="MAGIA">'Danh mục mã bánh'!$D$3:$D$63</definedName>
    <definedName name="MANHOM">'Danh mục mã bánh'!$C$3:$C$63</definedName>
    <definedName name="PTBOX">'Danh mục mã bánh'!$F$3:$H$4</definedName>
    <definedName name="THANGNG">'Danh mục mã bánh'!$F$9:$F$18</definedName>
    <definedName name="THANGPC">'Danh mục mã bánh'!$G$9:$G$18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FFC8102E"/>
      <sz val="13"/>
    </font>
    <font>
      <name val="Arial"/>
      <b val="1"/>
      <color rgb="FFFFFFFF"/>
      <sz val="10"/>
    </font>
    <font>
      <name val="Arial"/>
      <color rgb="FF221F2B"/>
      <sz val="11"/>
    </font>
    <font>
      <name val="Arial"/>
      <b val="1"/>
      <color rgb="FF123274"/>
      <sz val="11"/>
    </font>
    <font>
      <name val="Arial"/>
      <b val="1"/>
      <color rgb="FFC8102E"/>
      <sz val="11"/>
    </font>
    <font>
      <name val="Arial"/>
      <b val="1"/>
      <color rgb="FFC8102E"/>
      <sz val="12"/>
    </font>
    <font>
      <name val="Arial"/>
      <b val="1"/>
      <color rgb="FFC8102E"/>
      <sz val="16"/>
    </font>
    <font>
      <name val="Arial"/>
      <color rgb="FF8A8578"/>
      <sz val="9"/>
    </font>
    <font>
      <name val="Arial"/>
      <b val="1"/>
      <color rgb="FF123274"/>
      <sz val="12"/>
    </font>
    <font>
      <name val="Arial"/>
      <b val="1"/>
      <color rgb="FF221F2B"/>
      <sz val="11"/>
    </font>
  </fonts>
  <fills count="5">
    <fill>
      <patternFill/>
    </fill>
    <fill>
      <patternFill patternType="gray125"/>
    </fill>
    <fill>
      <patternFill patternType="solid">
        <fgColor rgb="FF123274"/>
      </patternFill>
    </fill>
    <fill>
      <patternFill patternType="solid">
        <fgColor rgb="FFFFF9E6"/>
      </patternFill>
    </fill>
    <fill>
      <patternFill patternType="solid">
        <fgColor rgb="FFFDF3E0"/>
      </patternFill>
    </fill>
  </fills>
  <borders count="6">
    <border>
      <left/>
      <right/>
      <top/>
      <bottom/>
      <diagonal/>
    </border>
    <border>
      <left style="thin">
        <color rgb="FFC5C8D4"/>
      </left>
      <right style="thin">
        <color rgb="FFC5C8D4"/>
      </right>
      <top style="thin">
        <color rgb="FFC5C8D4"/>
      </top>
      <bottom style="thin">
        <color rgb="FFC5C8D4"/>
      </bottom>
    </border>
    <border>
      <left/>
      <right/>
      <top style="thin">
        <color rgb="FFC5C8D4"/>
      </top>
      <bottom/>
      <diagonal/>
    </border>
    <border>
      <left/>
      <right style="thin">
        <color rgb="FFC5C8D4"/>
      </right>
      <top style="thin">
        <color rgb="FFC5C8D4"/>
      </top>
      <bottom/>
      <diagonal/>
    </border>
    <border>
      <left/>
      <right style="thin">
        <color rgb="FFC5C8D4"/>
      </right>
      <top style="thin">
        <color rgb="FFC5C8D4"/>
      </top>
      <bottom style="thin">
        <color rgb="FFC5C8D4"/>
      </bottom>
      <diagonal/>
    </border>
    <border>
      <left/>
      <right/>
      <top style="thin">
        <color rgb="FFC5C8D4"/>
      </top>
      <bottom style="thin">
        <color rgb="FFC5C8D4"/>
      </bottom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4" fillId="0" borderId="0" pivotButton="0" quotePrefix="0" xfId="0"/>
    <xf numFmtId="0" fontId="3" fillId="0" borderId="0" pivotButton="0" quotePrefix="0" xfId="0"/>
    <xf numFmtId="0" fontId="9" fillId="0" borderId="0" pivotButton="0" quotePrefix="0" xfId="0"/>
    <xf numFmtId="0" fontId="10" fillId="0" borderId="1" pivotButton="0" quotePrefix="0" xfId="0"/>
    <xf numFmtId="0" fontId="0" fillId="3" borderId="1" pivotButton="0" quotePrefix="0" xfId="0"/>
    <xf numFmtId="0" fontId="8" fillId="0" borderId="0" pivotButton="0" quotePrefix="0" xfId="0"/>
    <xf numFmtId="0" fontId="2" fillId="2" borderId="1" pivotButton="0" quotePrefix="0" xfId="0"/>
    <xf numFmtId="3" fontId="0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3" fontId="10" fillId="0" borderId="0" pivotButton="0" quotePrefix="0" xfId="0"/>
    <xf numFmtId="0" fontId="6" fillId="4" borderId="0" pivotButton="0" quotePrefix="0" xfId="0"/>
    <xf numFmtId="3" fontId="6" fillId="4" borderId="0" pivotButton="0" quotePrefix="0" xfId="0"/>
    <xf numFmtId="0" fontId="8" fillId="0" borderId="0" applyAlignment="1" pivotButton="0" quotePrefix="0" xfId="0">
      <alignment vertical="top" wrapText="1"/>
    </xf>
    <xf numFmtId="0" fontId="1" fillId="0" borderId="0" pivotButton="0" quotePrefix="0" xfId="0"/>
    <xf numFmtId="0" fontId="4" fillId="0" borderId="1" pivotButton="0" quotePrefix="0" xfId="0"/>
    <xf numFmtId="0" fontId="3" fillId="0" borderId="1" pivotButton="0" quotePrefix="0" xfId="0"/>
    <xf numFmtId="3" fontId="3" fillId="0" borderId="1" pivotButton="0" quotePrefix="0" xfId="0"/>
    <xf numFmtId="0" fontId="5" fillId="0" borderId="0" pivotButton="0" quotePrefix="0" xfId="0"/>
    <xf numFmtId="9" fontId="0" fillId="0" borderId="1" pivotButton="0" quotePrefix="0" xfId="0"/>
    <xf numFmtId="0" fontId="6" fillId="0" borderId="0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14" customWidth="1" min="8" max="8"/>
    <col width="26" customWidth="1" min="9" max="9"/>
  </cols>
  <sheetData>
    <row r="1" ht="28" customHeight="1">
      <c r="A1" s="1" t="inlineStr">
        <is>
          <t>🥮 PHIẾU ĐẶT HÀNG BÁNH TRUNG THU KIDO 2026</t>
        </is>
      </c>
    </row>
    <row r="2">
      <c r="A2" s="2" t="inlineStr">
        <is>
          <t>KIDO Bakery &amp; Thọ Phát · Hotline/Zalo 0932 174 176 · trungthu@banhkido.vn · www.banhkido.vn</t>
        </is>
      </c>
    </row>
    <row r="4">
      <c r="A4" s="3" t="inlineStr">
        <is>
          <t>BƯỚC 1</t>
        </is>
      </c>
      <c r="C4" s="4" t="inlineStr">
        <is>
          <t>Chọn hộp quà ở tab 🎁 «Hộp quà có sẵn» (điền cột SL)</t>
        </is>
      </c>
    </row>
    <row r="5">
      <c r="A5" s="3" t="inlineStr">
        <is>
          <t>BƯỚC 2</t>
        </is>
      </c>
      <c r="C5" s="4" t="inlineStr">
        <is>
          <t>Ráp hộp bánh lẻ tự chọn ở bảng dưới (tra mã ở tab 📖 «Danh mục mã bánh»)</t>
        </is>
      </c>
    </row>
    <row r="6">
      <c r="A6" s="3" t="inlineStr">
        <is>
          <t>BƯỚC 3</t>
        </is>
      </c>
      <c r="C6" s="4" t="inlineStr">
        <is>
          <t>Điền thông tin liên hệ → xem TỔNG → lưu file gửi Zalo 0932 174 176</t>
        </is>
      </c>
    </row>
    <row r="8">
      <c r="A8" s="5" t="inlineStr">
        <is>
          <t>☎️ THÔNG TIN LIÊN HỆ (bắt buộc điền Tên + SĐT)</t>
        </is>
      </c>
    </row>
    <row r="9">
      <c r="A9" s="6" t="inlineStr">
        <is>
          <t>Tên khách / công ty *</t>
        </is>
      </c>
      <c r="B9" s="24" t="n"/>
      <c r="C9" s="7" t="n"/>
      <c r="D9" s="25" t="n"/>
      <c r="E9" s="25" t="n"/>
      <c r="F9" s="25" t="n"/>
      <c r="G9" s="25" t="n"/>
      <c r="H9" s="25" t="n"/>
      <c r="I9" s="24" t="n"/>
    </row>
    <row r="10">
      <c r="A10" s="6" t="inlineStr">
        <is>
          <t>Số điện thoại *</t>
        </is>
      </c>
      <c r="B10" s="24" t="n"/>
      <c r="C10" s="7" t="n"/>
      <c r="D10" s="25" t="n"/>
      <c r="E10" s="25" t="n"/>
      <c r="F10" s="25" t="n"/>
      <c r="G10" s="25" t="n"/>
      <c r="H10" s="25" t="n"/>
      <c r="I10" s="24" t="n"/>
    </row>
    <row r="11">
      <c r="A11" s="6" t="inlineStr">
        <is>
          <t>Email</t>
        </is>
      </c>
      <c r="B11" s="24" t="n"/>
      <c r="C11" s="7" t="n"/>
      <c r="D11" s="25" t="n"/>
      <c r="E11" s="25" t="n"/>
      <c r="F11" s="25" t="n"/>
      <c r="G11" s="25" t="n"/>
      <c r="H11" s="25" t="n"/>
      <c r="I11" s="24" t="n"/>
    </row>
    <row r="12">
      <c r="A12" s="6" t="inlineStr">
        <is>
          <t>Địa chỉ giao hàng</t>
        </is>
      </c>
      <c r="B12" s="24" t="n"/>
      <c r="C12" s="7" t="n"/>
      <c r="D12" s="25" t="n"/>
      <c r="E12" s="25" t="n"/>
      <c r="F12" s="25" t="n"/>
      <c r="G12" s="25" t="n"/>
      <c r="H12" s="25" t="n"/>
      <c r="I12" s="24" t="n"/>
    </row>
    <row r="13">
      <c r="A13" s="6" t="inlineStr">
        <is>
          <t>Ngày muốn nhận</t>
        </is>
      </c>
      <c r="B13" s="24" t="n"/>
      <c r="C13" s="7" t="n"/>
      <c r="D13" s="25" t="n"/>
      <c r="E13" s="25" t="n"/>
      <c r="F13" s="25" t="n"/>
      <c r="G13" s="25" t="n"/>
      <c r="H13" s="25" t="n"/>
      <c r="I13" s="24" t="n"/>
    </row>
    <row r="14">
      <c r="A14" s="6" t="inlineStr">
        <is>
          <t>Ghi chú (VAT, in thiệp...)</t>
        </is>
      </c>
      <c r="B14" s="24" t="n"/>
      <c r="C14" s="7" t="n"/>
      <c r="D14" s="25" t="n"/>
      <c r="E14" s="25" t="n"/>
      <c r="F14" s="25" t="n"/>
      <c r="G14" s="25" t="n"/>
      <c r="H14" s="25" t="n"/>
      <c r="I14" s="24" t="n"/>
    </row>
    <row r="16">
      <c r="A16" s="5" t="inlineStr">
        <is>
          <t>📦 HỘP BÁNH LẺ TỰ CHỌN — mỗi dòng là MỘT HỘP (bánh trong hộp cùng NHÓM: cùng thương hiệu, cùng cỡ)</t>
        </is>
      </c>
    </row>
    <row r="17">
      <c r="A17" s="8" t="inlineStr">
        <is>
          <t>Chọn Loại hộp + Nhóm bánh từ menu xổ xuống → gõ MÃ vào ô Bánh 1–4 (hộp 2 bánh chỉ điền 2 ô) → gõ Số hộp. Cột phải hiện ✓ khi hợp lệ.</t>
        </is>
      </c>
    </row>
    <row r="18">
      <c r="A18" s="9" t="inlineStr">
        <is>
          <t>LOẠI HỘP ▾</t>
        </is>
      </c>
      <c r="B18" s="9" t="inlineStr">
        <is>
          <t>NHÓM BÁNH ▾</t>
        </is>
      </c>
      <c r="C18" s="9" t="inlineStr">
        <is>
          <t>Bánh 1</t>
        </is>
      </c>
      <c r="D18" s="9" t="inlineStr">
        <is>
          <t>Bánh 2</t>
        </is>
      </c>
      <c r="E18" s="9" t="inlineStr">
        <is>
          <t>Bánh 3</t>
        </is>
      </c>
      <c r="F18" s="9" t="inlineStr">
        <is>
          <t>Bánh 4</t>
        </is>
      </c>
      <c r="G18" s="9" t="inlineStr">
        <is>
          <t>SỐ HỘP</t>
        </is>
      </c>
      <c r="H18" s="9" t="inlineStr">
        <is>
          <t>GIÁ (đ)</t>
        </is>
      </c>
      <c r="I18" s="9" t="inlineStr">
        <is>
          <t>KIỂM TRA</t>
        </is>
      </c>
    </row>
    <row r="19">
      <c r="A19" s="7" t="n"/>
      <c r="B19" s="7" t="n"/>
      <c r="C19" s="7" t="n"/>
      <c r="D19" s="7" t="n"/>
      <c r="E19" s="7" t="n"/>
      <c r="F19" s="7" t="n"/>
      <c r="G19" s="7" t="n"/>
      <c r="H19" s="10">
        <f>IF(OR(G19="",COUNTA(C19:F19)=0),0,SUMPRODUCT(SUMIF(MA,C19:F19,MAGIA))*G19)</f>
        <v/>
      </c>
      <c r="I19" s="11">
        <f>IF(COUNTA(C19:F19)=0,"",IF(AND(COUNTA(C19:F19)=IFERROR(VLOOKUP(A19,PTBOX,3,0),0),SUMPRODUCT(COUNTIF(MA,C19:F19))=COUNTA(C19:F19),SUMPRODUCT(COUNTIFS(MA,C19:F19,MANHOM,B19))=COUNTA(C19:F19)),"✓ hợp lệ","⚠ sai nhóm / sai mã / chưa đủ bánh"))</f>
        <v/>
      </c>
    </row>
    <row r="20">
      <c r="A20" s="7" t="n"/>
      <c r="B20" s="7" t="n"/>
      <c r="C20" s="7" t="n"/>
      <c r="D20" s="7" t="n"/>
      <c r="E20" s="7" t="n"/>
      <c r="F20" s="7" t="n"/>
      <c r="G20" s="7" t="n"/>
      <c r="H20" s="10">
        <f>IF(OR(G20="",COUNTA(C20:F20)=0),0,SUMPRODUCT(SUMIF(MA,C20:F20,MAGIA))*G20)</f>
        <v/>
      </c>
      <c r="I20" s="11">
        <f>IF(COUNTA(C20:F20)=0,"",IF(AND(COUNTA(C20:F20)=IFERROR(VLOOKUP(A20,PTBOX,3,0),0),SUMPRODUCT(COUNTIF(MA,C20:F20))=COUNTA(C20:F20),SUMPRODUCT(COUNTIFS(MA,C20:F20,MANHOM,B20))=COUNTA(C20:F20)),"✓ hợp lệ","⚠ sai nhóm / sai mã / chưa đủ bánh"))</f>
        <v/>
      </c>
    </row>
    <row r="21">
      <c r="A21" s="7" t="n"/>
      <c r="B21" s="7" t="n"/>
      <c r="C21" s="7" t="n"/>
      <c r="D21" s="7" t="n"/>
      <c r="E21" s="7" t="n"/>
      <c r="F21" s="7" t="n"/>
      <c r="G21" s="7" t="n"/>
      <c r="H21" s="10">
        <f>IF(OR(G21="",COUNTA(C21:F21)=0),0,SUMPRODUCT(SUMIF(MA,C21:F21,MAGIA))*G21)</f>
        <v/>
      </c>
      <c r="I21" s="11">
        <f>IF(COUNTA(C21:F21)=0,"",IF(AND(COUNTA(C21:F21)=IFERROR(VLOOKUP(A21,PTBOX,3,0),0),SUMPRODUCT(COUNTIF(MA,C21:F21))=COUNTA(C21:F21),SUMPRODUCT(COUNTIFS(MA,C21:F21,MANHOM,B21))=COUNTA(C21:F21)),"✓ hợp lệ","⚠ sai nhóm / sai mã / chưa đủ bánh"))</f>
        <v/>
      </c>
    </row>
    <row r="22">
      <c r="A22" s="7" t="n"/>
      <c r="B22" s="7" t="n"/>
      <c r="C22" s="7" t="n"/>
      <c r="D22" s="7" t="n"/>
      <c r="E22" s="7" t="n"/>
      <c r="F22" s="7" t="n"/>
      <c r="G22" s="7" t="n"/>
      <c r="H22" s="10">
        <f>IF(OR(G22="",COUNTA(C22:F22)=0),0,SUMPRODUCT(SUMIF(MA,C22:F22,MAGIA))*G22)</f>
        <v/>
      </c>
      <c r="I22" s="11">
        <f>IF(COUNTA(C22:F22)=0,"",IF(AND(COUNTA(C22:F22)=IFERROR(VLOOKUP(A22,PTBOX,3,0),0),SUMPRODUCT(COUNTIF(MA,C22:F22))=COUNTA(C22:F22),SUMPRODUCT(COUNTIFS(MA,C22:F22,MANHOM,B22))=COUNTA(C22:F22)),"✓ hợp lệ","⚠ sai nhóm / sai mã / chưa đủ bánh"))</f>
        <v/>
      </c>
    </row>
    <row r="23">
      <c r="A23" s="7" t="n"/>
      <c r="B23" s="7" t="n"/>
      <c r="C23" s="7" t="n"/>
      <c r="D23" s="7" t="n"/>
      <c r="E23" s="7" t="n"/>
      <c r="F23" s="7" t="n"/>
      <c r="G23" s="7" t="n"/>
      <c r="H23" s="10">
        <f>IF(OR(G23="",COUNTA(C23:F23)=0),0,SUMPRODUCT(SUMIF(MA,C23:F23,MAGIA))*G23)</f>
        <v/>
      </c>
      <c r="I23" s="11">
        <f>IF(COUNTA(C23:F23)=0,"",IF(AND(COUNTA(C23:F23)=IFERROR(VLOOKUP(A23,PTBOX,3,0),0),SUMPRODUCT(COUNTIF(MA,C23:F23))=COUNTA(C23:F23),SUMPRODUCT(COUNTIFS(MA,C23:F23,MANHOM,B23))=COUNTA(C23:F23)),"✓ hợp lệ","⚠ sai nhóm / sai mã / chưa đủ bánh"))</f>
        <v/>
      </c>
    </row>
    <row r="24">
      <c r="A24" s="7" t="n"/>
      <c r="B24" s="7" t="n"/>
      <c r="C24" s="7" t="n"/>
      <c r="D24" s="7" t="n"/>
      <c r="E24" s="7" t="n"/>
      <c r="F24" s="7" t="n"/>
      <c r="G24" s="7" t="n"/>
      <c r="H24" s="10">
        <f>IF(OR(G24="",COUNTA(C24:F24)=0),0,SUMPRODUCT(SUMIF(MA,C24:F24,MAGIA))*G24)</f>
        <v/>
      </c>
      <c r="I24" s="11">
        <f>IF(COUNTA(C24:F24)=0,"",IF(AND(COUNTA(C24:F24)=IFERROR(VLOOKUP(A24,PTBOX,3,0),0),SUMPRODUCT(COUNTIF(MA,C24:F24))=COUNTA(C24:F24),SUMPRODUCT(COUNTIFS(MA,C24:F24,MANHOM,B24))=COUNTA(C24:F24)),"✓ hợp lệ","⚠ sai nhóm / sai mã / chưa đủ bánh"))</f>
        <v/>
      </c>
    </row>
    <row r="25">
      <c r="A25" s="7" t="n"/>
      <c r="B25" s="7" t="n"/>
      <c r="C25" s="7" t="n"/>
      <c r="D25" s="7" t="n"/>
      <c r="E25" s="7" t="n"/>
      <c r="F25" s="7" t="n"/>
      <c r="G25" s="7" t="n"/>
      <c r="H25" s="10">
        <f>IF(OR(G25="",COUNTA(C25:F25)=0),0,SUMPRODUCT(SUMIF(MA,C25:F25,MAGIA))*G25)</f>
        <v/>
      </c>
      <c r="I25" s="11">
        <f>IF(COUNTA(C25:F25)=0,"",IF(AND(COUNTA(C25:F25)=IFERROR(VLOOKUP(A25,PTBOX,3,0),0),SUMPRODUCT(COUNTIF(MA,C25:F25))=COUNTA(C25:F25),SUMPRODUCT(COUNTIFS(MA,C25:F25,MANHOM,B25))=COUNTA(C25:F25)),"✓ hợp lệ","⚠ sai nhóm / sai mã / chưa đủ bánh"))</f>
        <v/>
      </c>
    </row>
    <row r="26">
      <c r="A26" s="7" t="n"/>
      <c r="B26" s="7" t="n"/>
      <c r="C26" s="7" t="n"/>
      <c r="D26" s="7" t="n"/>
      <c r="E26" s="7" t="n"/>
      <c r="F26" s="7" t="n"/>
      <c r="G26" s="7" t="n"/>
      <c r="H26" s="10">
        <f>IF(OR(G26="",COUNTA(C26:F26)=0),0,SUMPRODUCT(SUMIF(MA,C26:F26,MAGIA))*G26)</f>
        <v/>
      </c>
      <c r="I26" s="11">
        <f>IF(COUNTA(C26:F26)=0,"",IF(AND(COUNTA(C26:F26)=IFERROR(VLOOKUP(A26,PTBOX,3,0),0),SUMPRODUCT(COUNTIF(MA,C26:F26))=COUNTA(C26:F26),SUMPRODUCT(COUNTIFS(MA,C26:F26,MANHOM,B26))=COUNTA(C26:F26)),"✓ hợp lệ","⚠ sai nhóm / sai mã / chưa đủ bánh"))</f>
        <v/>
      </c>
    </row>
    <row r="27">
      <c r="A27" s="7" t="n"/>
      <c r="B27" s="7" t="n"/>
      <c r="C27" s="7" t="n"/>
      <c r="D27" s="7" t="n"/>
      <c r="E27" s="7" t="n"/>
      <c r="F27" s="7" t="n"/>
      <c r="G27" s="7" t="n"/>
      <c r="H27" s="10">
        <f>IF(OR(G27="",COUNTA(C27:F27)=0),0,SUMPRODUCT(SUMIF(MA,C27:F27,MAGIA))*G27)</f>
        <v/>
      </c>
      <c r="I27" s="11">
        <f>IF(COUNTA(C27:F27)=0,"",IF(AND(COUNTA(C27:F27)=IFERROR(VLOOKUP(A27,PTBOX,3,0),0),SUMPRODUCT(COUNTIF(MA,C27:F27))=COUNTA(C27:F27),SUMPRODUCT(COUNTIFS(MA,C27:F27,MANHOM,B27))=COUNTA(C27:F27)),"✓ hợp lệ","⚠ sai nhóm / sai mã / chưa đủ bánh"))</f>
        <v/>
      </c>
    </row>
    <row r="28">
      <c r="A28" s="7" t="n"/>
      <c r="B28" s="7" t="n"/>
      <c r="C28" s="7" t="n"/>
      <c r="D28" s="7" t="n"/>
      <c r="E28" s="7" t="n"/>
      <c r="F28" s="7" t="n"/>
      <c r="G28" s="7" t="n"/>
      <c r="H28" s="10">
        <f>IF(OR(G28="",COUNTA(C28:F28)=0),0,SUMPRODUCT(SUMIF(MA,C28:F28,MAGIA))*G28)</f>
        <v/>
      </c>
      <c r="I28" s="11">
        <f>IF(COUNTA(C28:F28)=0,"",IF(AND(COUNTA(C28:F28)=IFERROR(VLOOKUP(A28,PTBOX,3,0),0),SUMPRODUCT(COUNTIF(MA,C28:F28))=COUNTA(C28:F28),SUMPRODUCT(COUNTIFS(MA,C28:F28,MANHOM,B28))=COUNTA(C28:F28)),"✓ hợp lệ","⚠ sai nhóm / sai mã / chưa đủ bánh"))</f>
        <v/>
      </c>
    </row>
    <row r="31">
      <c r="A31" s="5" t="inlineStr">
        <is>
          <t>🧾 TỔNG KẾT ĐƠN HÀNG</t>
        </is>
      </c>
    </row>
    <row r="32">
      <c r="A32" s="12" t="inlineStr">
        <is>
          <t>Hộp quà có sẵn (tab 2)</t>
        </is>
      </c>
      <c r="H32" s="13">
        <f>SUM('Hộp quà có sẵn'!F3:F13)</f>
        <v/>
      </c>
    </row>
    <row r="33">
      <c r="A33" s="12" t="inlineStr">
        <is>
          <t>Hộp bánh lẻ tự chọn</t>
        </is>
      </c>
      <c r="H33" s="13">
        <f>SUM(H19:H28)</f>
        <v/>
      </c>
    </row>
    <row r="34">
      <c r="A34" s="12" t="inlineStr">
        <is>
          <t>Tạm tính</t>
        </is>
      </c>
      <c r="H34" s="13">
        <f>H32+H33</f>
        <v/>
      </c>
    </row>
    <row r="35">
      <c r="A35" s="12" t="inlineStr">
        <is>
          <t>Chiết khấu theo thang công khai (tự áp)</t>
        </is>
      </c>
      <c r="H35" s="13">
        <f>-ROUND(H34*LOOKUP(H34,THANGNG,THANGPC),0)</f>
        <v/>
      </c>
    </row>
    <row r="36">
      <c r="A36" s="14" t="inlineStr">
        <is>
          <t>TỔNG THANH TOÁN DỰ KIẾN</t>
        </is>
      </c>
      <c r="H36" s="15">
        <f>H34+H35</f>
        <v/>
      </c>
    </row>
    <row r="38">
      <c r="A38" s="16" t="inlineStr">
        <is>
          <t>LƯU Ý: Bánh lẻ đóng hộp 2 bánh (miễn phí hộp) hoặc hộp 4 bánh + túi giấy (miễn phí). Chiết khấu hiển thị là dự kiến theo thang công khai 5–30%, xác nhận chính thức kèm hợp đồng/hóa đơn VAT khi chốt đơn — tùy mã bánh, số lượng, địa chỉ giao còn có thể cao hơn. Gửi lại file qua Zalo 0932 174 176 hoặc email trungthu@banhkido.vn — xác nhận trong 30 phút (8h–21h).</t>
        </is>
      </c>
    </row>
    <row r="39"/>
    <row r="40"/>
  </sheetData>
  <mergeCells count="27">
    <mergeCell ref="H35:I35"/>
    <mergeCell ref="A11:B11"/>
    <mergeCell ref="A33:F33"/>
    <mergeCell ref="H34:I34"/>
    <mergeCell ref="C13:I13"/>
    <mergeCell ref="A2:I2"/>
    <mergeCell ref="A32:F32"/>
    <mergeCell ref="A17:I17"/>
    <mergeCell ref="A35:F35"/>
    <mergeCell ref="H36:I36"/>
    <mergeCell ref="A12:B12"/>
    <mergeCell ref="C14:I14"/>
    <mergeCell ref="A38:I40"/>
    <mergeCell ref="H32:I32"/>
    <mergeCell ref="A14:B14"/>
    <mergeCell ref="A34:F34"/>
    <mergeCell ref="C10:I10"/>
    <mergeCell ref="C9:I9"/>
    <mergeCell ref="A36:F36"/>
    <mergeCell ref="A10:B10"/>
    <mergeCell ref="H33:I33"/>
    <mergeCell ref="A1:I1"/>
    <mergeCell ref="C12:I12"/>
    <mergeCell ref="A13:B13"/>
    <mergeCell ref="A9:B9"/>
    <mergeCell ref="C11:I11"/>
    <mergeCell ref="A16:I16"/>
  </mergeCells>
  <dataValidations count="2">
    <dataValidation sqref="A19:A28" showDropDown="0" showInputMessage="0" showErrorMessage="0" allowBlank="1" type="list">
      <formula1>"Hộp 2 bánh,Hộp 4 bánh"</formula1>
    </dataValidation>
    <dataValidation sqref="B19:B28" showDropDown="0" showInputMessage="0" showErrorMessage="0" allowBlank="1" type="list">
      <formula1>"KIDO 210g,KIDO 150g,KIDO dẻo,Thọ Phát 210g,Thọ Phát 150g,Thọ Phát dẻo"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7" customWidth="1" min="1" max="1"/>
    <col width="30" customWidth="1" min="2" max="2"/>
    <col width="26" customWidth="1" min="3" max="3"/>
    <col width="13" customWidth="1" min="4" max="4"/>
    <col width="7" customWidth="1" min="5" max="5"/>
    <col width="15" customWidth="1" min="6" max="6"/>
  </cols>
  <sheetData>
    <row r="1">
      <c r="A1" s="23" t="inlineStr">
        <is>
          <t>🎁 CHỌN HỘP QUÀ MỸ VỊ CÓ SẴN: gõ số hộp vào cột SL (màu vàng)</t>
        </is>
      </c>
    </row>
    <row r="2">
      <c r="A2" s="9" t="inlineStr">
        <is>
          <t>MÃ</t>
        </is>
      </c>
      <c r="B2" s="9" t="inlineStr">
        <is>
          <t>HỘP QUÀ</t>
        </is>
      </c>
      <c r="C2" s="9" t="inlineStr">
        <is>
          <t>QUY CÁCH</t>
        </is>
      </c>
      <c r="D2" s="9" t="inlineStr">
        <is>
          <t>ĐƠN GIÁ (đ)</t>
        </is>
      </c>
      <c r="E2" s="9" t="inlineStr">
        <is>
          <t>SL</t>
        </is>
      </c>
      <c r="F2" s="9" t="inlineStr">
        <is>
          <t>THÀNH TIỀN (đ)</t>
        </is>
      </c>
    </row>
    <row r="3">
      <c r="A3" s="18" t="inlineStr">
        <is>
          <t>GS1</t>
        </is>
      </c>
      <c r="B3" s="11" t="inlineStr">
        <is>
          <t>Mỹ Vị Kim Cương</t>
        </is>
      </c>
      <c r="C3" s="11" t="inlineStr">
        <is>
          <t>6 bánh 210g + trà 50g</t>
        </is>
      </c>
      <c r="D3" s="10" t="n">
        <v>1300000</v>
      </c>
      <c r="E3" s="7" t="n"/>
      <c r="F3" s="10">
        <f>IF(E3="",0,D3*E3)</f>
        <v/>
      </c>
    </row>
    <row r="4">
      <c r="A4" s="18" t="inlineStr">
        <is>
          <t>GS2</t>
        </is>
      </c>
      <c r="B4" s="11" t="inlineStr">
        <is>
          <t>Mỹ Vị Ngọc Bích</t>
        </is>
      </c>
      <c r="C4" s="11" t="inlineStr">
        <is>
          <t>6 bánh 210g + trà 50g</t>
        </is>
      </c>
      <c r="D4" s="10" t="n">
        <v>1300000</v>
      </c>
      <c r="E4" s="7" t="n"/>
      <c r="F4" s="10">
        <f>IF(E4="",0,D4*E4)</f>
        <v/>
      </c>
    </row>
    <row r="5">
      <c r="A5" s="18" t="inlineStr">
        <is>
          <t>CB1</t>
        </is>
      </c>
      <c r="B5" s="11" t="inlineStr">
        <is>
          <t>Mỹ Vị Như Ý — Đỏ</t>
        </is>
      </c>
      <c r="C5" s="11" t="inlineStr">
        <is>
          <t>4 bánh 210g + trà 50g</t>
        </is>
      </c>
      <c r="D5" s="10" t="n">
        <v>1000000</v>
      </c>
      <c r="E5" s="7" t="n"/>
      <c r="F5" s="10">
        <f>IF(E5="",0,D5*E5)</f>
        <v/>
      </c>
    </row>
    <row r="6">
      <c r="A6" s="18" t="inlineStr">
        <is>
          <t>CB2</t>
        </is>
      </c>
      <c r="B6" s="11" t="inlineStr">
        <is>
          <t>Mỹ Vị Như Ý — Xanh</t>
        </is>
      </c>
      <c r="C6" s="11" t="inlineStr">
        <is>
          <t>4 bánh 210g + trà 50g</t>
        </is>
      </c>
      <c r="D6" s="10" t="n">
        <v>1000000</v>
      </c>
      <c r="E6" s="7" t="n"/>
      <c r="F6" s="10">
        <f>IF(E6="",0,D6*E6)</f>
        <v/>
      </c>
    </row>
    <row r="7">
      <c r="A7" s="18" t="inlineStr">
        <is>
          <t>CB3</t>
        </is>
      </c>
      <c r="B7" s="11" t="inlineStr">
        <is>
          <t>Mỹ Vị Thịnh Vượng — Đỏ</t>
        </is>
      </c>
      <c r="C7" s="11" t="inlineStr">
        <is>
          <t>4 bánh 210g + trà 30g</t>
        </is>
      </c>
      <c r="D7" s="10" t="n">
        <v>800000</v>
      </c>
      <c r="E7" s="7" t="n"/>
      <c r="F7" s="10">
        <f>IF(E7="",0,D7*E7)</f>
        <v/>
      </c>
    </row>
    <row r="8">
      <c r="A8" s="18" t="inlineStr">
        <is>
          <t>CB4</t>
        </is>
      </c>
      <c r="B8" s="11" t="inlineStr">
        <is>
          <t>Mỹ Vị Thịnh Vượng — Xanh</t>
        </is>
      </c>
      <c r="C8" s="11" t="inlineStr">
        <is>
          <t>4 bánh 210g + trà 30g</t>
        </is>
      </c>
      <c r="D8" s="10" t="n">
        <v>800000</v>
      </c>
      <c r="E8" s="7" t="n"/>
      <c r="F8" s="10">
        <f>IF(E8="",0,D8*E8)</f>
        <v/>
      </c>
    </row>
    <row r="9">
      <c r="A9" s="18" t="inlineStr">
        <is>
          <t>CB5</t>
        </is>
      </c>
      <c r="B9" s="11" t="inlineStr">
        <is>
          <t>Mỹ Vị Cát Tường — Đỏ</t>
        </is>
      </c>
      <c r="C9" s="11" t="inlineStr">
        <is>
          <t>4 bánh 150g</t>
        </is>
      </c>
      <c r="D9" s="10" t="n">
        <v>650000</v>
      </c>
      <c r="E9" s="7" t="n"/>
      <c r="F9" s="10">
        <f>IF(E9="",0,D9*E9)</f>
        <v/>
      </c>
    </row>
    <row r="10">
      <c r="A10" s="18" t="inlineStr">
        <is>
          <t>CB6</t>
        </is>
      </c>
      <c r="B10" s="11" t="inlineStr">
        <is>
          <t>Mỹ Vị Cát Tường — Xanh</t>
        </is>
      </c>
      <c r="C10" s="11" t="inlineStr">
        <is>
          <t>4 bánh 150g</t>
        </is>
      </c>
      <c r="D10" s="10" t="n">
        <v>650000</v>
      </c>
      <c r="E10" s="7" t="n"/>
      <c r="F10" s="10">
        <f>IF(E10="",0,D10*E10)</f>
        <v/>
      </c>
    </row>
    <row r="11">
      <c r="A11" s="18" t="inlineStr">
        <is>
          <t>CB7</t>
        </is>
      </c>
      <c r="B11" s="11" t="inlineStr">
        <is>
          <t>Mỹ Vị An Khang — Đỏ</t>
        </is>
      </c>
      <c r="C11" s="11" t="inlineStr">
        <is>
          <t>4 bánh 150g</t>
        </is>
      </c>
      <c r="D11" s="10" t="n">
        <v>500000</v>
      </c>
      <c r="E11" s="7" t="n"/>
      <c r="F11" s="10">
        <f>IF(E11="",0,D11*E11)</f>
        <v/>
      </c>
    </row>
    <row r="12">
      <c r="A12" s="18" t="inlineStr">
        <is>
          <t>CB8</t>
        </is>
      </c>
      <c r="B12" s="11" t="inlineStr">
        <is>
          <t>Mỹ Vị An Khang — Xanh</t>
        </is>
      </c>
      <c r="C12" s="11" t="inlineStr">
        <is>
          <t>4 bánh 150g</t>
        </is>
      </c>
      <c r="D12" s="10" t="n">
        <v>500000</v>
      </c>
      <c r="E12" s="7" t="n"/>
      <c r="F12" s="10">
        <f>IF(E12="",0,D12*E12)</f>
        <v/>
      </c>
    </row>
    <row r="13">
      <c r="A13" s="18" t="inlineStr">
        <is>
          <t>CB9</t>
        </is>
      </c>
      <c r="B13" s="11" t="inlineStr">
        <is>
          <t>Mỹ Vị Lava (3 bánh lava 80g)</t>
        </is>
      </c>
      <c r="C13" s="11" t="inlineStr">
        <is>
          <t>3 bánh lava 80g</t>
        </is>
      </c>
      <c r="D13" s="10" t="n">
        <v>300000</v>
      </c>
      <c r="E13" s="7" t="n"/>
      <c r="F13" s="10">
        <f>IF(E13="",0,D13*E13)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3"/>
  <sheetViews>
    <sheetView workbookViewId="0">
      <selection activeCell="A1" sqref="A1"/>
    </sheetView>
  </sheetViews>
  <sheetFormatPr baseColWidth="8" defaultRowHeight="15"/>
  <cols>
    <col width="8" customWidth="1" min="1" max="1"/>
    <col width="38" customWidth="1" min="2" max="2"/>
    <col width="14" customWidth="1" min="3" max="3"/>
    <col width="12" customWidth="1" min="4" max="4"/>
    <col width="3" customWidth="1" min="5" max="5"/>
    <col width="18" customWidth="1" min="6" max="6"/>
    <col width="10" customWidth="1" min="7" max="7"/>
    <col width="10" customWidth="1" min="8" max="8"/>
  </cols>
  <sheetData>
    <row r="1">
      <c r="A1" s="17" t="inlineStr">
        <is>
          <t>📖 DANH MỤC MÃ BÁNH 2026 — KIDO's Bakery &amp; Thọ Phát</t>
        </is>
      </c>
    </row>
    <row r="2">
      <c r="A2" s="9" t="inlineStr">
        <is>
          <t>MÃ</t>
        </is>
      </c>
      <c r="B2" s="9" t="inlineStr">
        <is>
          <t>TÊN BÁNH</t>
        </is>
      </c>
      <c r="C2" s="9" t="inlineStr">
        <is>
          <t>NHÓM</t>
        </is>
      </c>
      <c r="D2" s="9" t="inlineStr">
        <is>
          <t>GIÁ (đ)</t>
        </is>
      </c>
      <c r="F2" s="9" t="inlineStr">
        <is>
          <t>LOẠI HỘP</t>
        </is>
      </c>
      <c r="G2" s="9" t="inlineStr">
        <is>
          <t>PHỤ THU</t>
        </is>
      </c>
      <c r="H2" s="9" t="inlineStr">
        <is>
          <t>SỐ BÁNH</t>
        </is>
      </c>
    </row>
    <row r="3">
      <c r="A3" s="18" t="inlineStr">
        <is>
          <t>CH2</t>
        </is>
      </c>
      <c r="B3" s="19" t="inlineStr">
        <is>
          <t>Cua Hoàng Đế Xốt Singapore</t>
        </is>
      </c>
      <c r="C3" s="19" t="inlineStr">
        <is>
          <t>KIDO 210g</t>
        </is>
      </c>
      <c r="D3" s="20" t="n">
        <v>185000</v>
      </c>
      <c r="F3" s="11" t="inlineStr">
        <is>
          <t>Hộp 2 bánh</t>
        </is>
      </c>
      <c r="G3" s="11" t="n">
        <v>0</v>
      </c>
      <c r="H3" s="11" t="n">
        <v>2</v>
      </c>
    </row>
    <row r="4">
      <c r="A4" s="18" t="inlineStr">
        <is>
          <t>TA2</t>
        </is>
      </c>
      <c r="B4" s="19" t="inlineStr">
        <is>
          <t>Tôm Hùm Xốt Tiêu Đen (mới)</t>
        </is>
      </c>
      <c r="C4" s="19" t="inlineStr">
        <is>
          <t>KIDO 210g</t>
        </is>
      </c>
      <c r="D4" s="20" t="n">
        <v>185000</v>
      </c>
      <c r="F4" s="11" t="inlineStr">
        <is>
          <t>Hộp 4 bánh</t>
        </is>
      </c>
      <c r="G4" s="11" t="n">
        <v>0</v>
      </c>
      <c r="H4" s="11" t="n">
        <v>4</v>
      </c>
    </row>
    <row r="5">
      <c r="A5" s="18" t="inlineStr">
        <is>
          <t>GT2</t>
        </is>
      </c>
      <c r="B5" s="19" t="inlineStr">
        <is>
          <t>Gà Quay Xốt X.O (mới)</t>
        </is>
      </c>
      <c r="C5" s="19" t="inlineStr">
        <is>
          <t>KIDO 210g</t>
        </is>
      </c>
      <c r="D5" s="20" t="n">
        <v>154000</v>
      </c>
    </row>
    <row r="6">
      <c r="A6" s="18" t="inlineStr">
        <is>
          <t>JB2</t>
        </is>
      </c>
      <c r="B6" s="19" t="inlineStr">
        <is>
          <t>Jambon Xá Xíu Xốt Hồng Kông (mới)</t>
        </is>
      </c>
      <c r="C6" s="19" t="inlineStr">
        <is>
          <t>KIDO 210g</t>
        </is>
      </c>
      <c r="D6" s="20" t="n">
        <v>143000</v>
      </c>
    </row>
    <row r="7">
      <c r="A7" s="18" t="inlineStr">
        <is>
          <t>NH2</t>
        </is>
      </c>
      <c r="B7" s="19" t="inlineStr">
        <is>
          <t>Thập Cẩm Lạp Xưởng Ngũ Hạt</t>
        </is>
      </c>
      <c r="C7" s="19" t="inlineStr">
        <is>
          <t>KIDO 210g</t>
        </is>
      </c>
      <c r="D7" s="20" t="n">
        <v>142000</v>
      </c>
      <c r="F7" s="21" t="inlineStr">
        <is>
          <t>THANG CHIẾT KHẤU</t>
        </is>
      </c>
    </row>
    <row r="8">
      <c r="A8" s="18" t="inlineStr">
        <is>
          <t>HS2</t>
        </is>
      </c>
      <c r="B8" s="19" t="inlineStr">
        <is>
          <t>Hạt Sen Hạt Dưa</t>
        </is>
      </c>
      <c r="C8" s="19" t="inlineStr">
        <is>
          <t>KIDO 210g</t>
        </is>
      </c>
      <c r="D8" s="20" t="n">
        <v>117000</v>
      </c>
      <c r="F8" s="9" t="inlineStr">
        <is>
          <t>Tổng đơn từ (đ)</t>
        </is>
      </c>
      <c r="G8" s="9" t="inlineStr">
        <is>
          <t>CK</t>
        </is>
      </c>
    </row>
    <row r="9">
      <c r="A9" s="18" t="inlineStr">
        <is>
          <t>CS2</t>
        </is>
      </c>
      <c r="B9" s="19" t="inlineStr">
        <is>
          <t>Cốm Sen Hạt Dưa (mới)</t>
        </is>
      </c>
      <c r="C9" s="19" t="inlineStr">
        <is>
          <t>KIDO 210g</t>
        </is>
      </c>
      <c r="D9" s="20" t="n">
        <v>117000</v>
      </c>
      <c r="F9" s="10" t="n">
        <v>0</v>
      </c>
      <c r="G9" s="22" t="n">
        <v>0</v>
      </c>
    </row>
    <row r="10">
      <c r="A10" s="18" t="inlineStr">
        <is>
          <t>DL2</t>
        </is>
      </c>
      <c r="B10" s="19" t="inlineStr">
        <is>
          <t>Đậu Xanh Lá Dứa Hạt Dưa</t>
        </is>
      </c>
      <c r="C10" s="19" t="inlineStr">
        <is>
          <t>KIDO 210g</t>
        </is>
      </c>
      <c r="D10" s="20" t="n">
        <v>112000</v>
      </c>
      <c r="F10" s="10" t="n">
        <v>3000000</v>
      </c>
      <c r="G10" s="22" t="n">
        <v>0.05</v>
      </c>
    </row>
    <row r="11">
      <c r="A11" s="18" t="inlineStr">
        <is>
          <t>KM2</t>
        </is>
      </c>
      <c r="B11" s="19" t="inlineStr">
        <is>
          <t>Khoai Môn Hạt Dưa</t>
        </is>
      </c>
      <c r="C11" s="19" t="inlineStr">
        <is>
          <t>KIDO 210g</t>
        </is>
      </c>
      <c r="D11" s="20" t="n">
        <v>112000</v>
      </c>
      <c r="F11" s="10" t="n">
        <v>5000000</v>
      </c>
      <c r="G11" s="22" t="n">
        <v>0.1</v>
      </c>
    </row>
    <row r="12">
      <c r="A12" s="18" t="inlineStr">
        <is>
          <t>DR2</t>
        </is>
      </c>
      <c r="B12" s="19" t="inlineStr">
        <is>
          <t>Đậu Xanh Sầu Riêng</t>
        </is>
      </c>
      <c r="C12" s="19" t="inlineStr">
        <is>
          <t>KIDO 210g</t>
        </is>
      </c>
      <c r="D12" s="20" t="n">
        <v>112000</v>
      </c>
      <c r="F12" s="10" t="n">
        <v>10000000</v>
      </c>
      <c r="G12" s="22" t="n">
        <v>0.15</v>
      </c>
    </row>
    <row r="13">
      <c r="A13" s="18" t="inlineStr">
        <is>
          <t>SD2</t>
        </is>
      </c>
      <c r="B13" s="19" t="inlineStr">
        <is>
          <t>Sữa Dừa Hạt Dưa</t>
        </is>
      </c>
      <c r="C13" s="19" t="inlineStr">
        <is>
          <t>KIDO 210g</t>
        </is>
      </c>
      <c r="D13" s="20" t="n">
        <v>107000</v>
      </c>
      <c r="F13" s="10" t="n">
        <v>30000000</v>
      </c>
      <c r="G13" s="22" t="n">
        <v>0.18</v>
      </c>
    </row>
    <row r="14">
      <c r="A14" s="18" t="inlineStr">
        <is>
          <t>CH1</t>
        </is>
      </c>
      <c r="B14" s="19" t="inlineStr">
        <is>
          <t>Cua Hoàng Đế Xốt Singapore (1 trứng)</t>
        </is>
      </c>
      <c r="C14" s="19" t="inlineStr">
        <is>
          <t>KIDO 150g</t>
        </is>
      </c>
      <c r="D14" s="20" t="n">
        <v>120000</v>
      </c>
      <c r="F14" s="10" t="n">
        <v>50000000</v>
      </c>
      <c r="G14" s="22" t="n">
        <v>0.2</v>
      </c>
    </row>
    <row r="15">
      <c r="A15" s="18" t="inlineStr">
        <is>
          <t>TA1</t>
        </is>
      </c>
      <c r="B15" s="19" t="inlineStr">
        <is>
          <t>Tôm Hùm Xốt Tiêu Đen (1 trứng)</t>
        </is>
      </c>
      <c r="C15" s="19" t="inlineStr">
        <is>
          <t>KIDO 150g</t>
        </is>
      </c>
      <c r="D15" s="20" t="n">
        <v>120000</v>
      </c>
      <c r="F15" s="10" t="n">
        <v>100000000</v>
      </c>
      <c r="G15" s="22" t="n">
        <v>0.25</v>
      </c>
    </row>
    <row r="16">
      <c r="A16" s="18" t="inlineStr">
        <is>
          <t>GT1</t>
        </is>
      </c>
      <c r="B16" s="19" t="inlineStr">
        <is>
          <t>Gà Quay Xốt X.O (1 trứng)</t>
        </is>
      </c>
      <c r="C16" s="19" t="inlineStr">
        <is>
          <t>KIDO 150g</t>
        </is>
      </c>
      <c r="D16" s="20" t="n">
        <v>91000</v>
      </c>
      <c r="F16" s="10" t="n">
        <v>120000000</v>
      </c>
      <c r="G16" s="22" t="n">
        <v>0.26</v>
      </c>
    </row>
    <row r="17">
      <c r="A17" s="18" t="inlineStr">
        <is>
          <t>GT0</t>
        </is>
      </c>
      <c r="B17" s="19" t="inlineStr">
        <is>
          <t>Gà Quay Xốt X.O (0 trứng)</t>
        </is>
      </c>
      <c r="C17" s="19" t="inlineStr">
        <is>
          <t>KIDO 150g</t>
        </is>
      </c>
      <c r="D17" s="20" t="n">
        <v>86000</v>
      </c>
      <c r="F17" s="10" t="n">
        <v>150000000</v>
      </c>
      <c r="G17" s="22" t="n">
        <v>0.27</v>
      </c>
    </row>
    <row r="18">
      <c r="A18" s="18" t="inlineStr">
        <is>
          <t>JB1</t>
        </is>
      </c>
      <c r="B18" s="19" t="inlineStr">
        <is>
          <t>Jambon Xá Xíu Xốt HK (1 trứng)</t>
        </is>
      </c>
      <c r="C18" s="19" t="inlineStr">
        <is>
          <t>KIDO 150g</t>
        </is>
      </c>
      <c r="D18" s="20" t="n">
        <v>85000</v>
      </c>
      <c r="F18" s="10" t="n">
        <v>250000000</v>
      </c>
      <c r="G18" s="22" t="n">
        <v>0.3</v>
      </c>
    </row>
    <row r="19">
      <c r="A19" s="18" t="inlineStr">
        <is>
          <t>NH1</t>
        </is>
      </c>
      <c r="B19" s="19" t="inlineStr">
        <is>
          <t>Thập Cẩm Lạp Xưởng (1 trứng)</t>
        </is>
      </c>
      <c r="C19" s="19" t="inlineStr">
        <is>
          <t>KIDO 150g</t>
        </is>
      </c>
      <c r="D19" s="20" t="n">
        <v>84000</v>
      </c>
    </row>
    <row r="20">
      <c r="A20" s="18" t="inlineStr">
        <is>
          <t>NH0</t>
        </is>
      </c>
      <c r="B20" s="19" t="inlineStr">
        <is>
          <t>Thập Cẩm Lạp Xưởng (0 trứng)</t>
        </is>
      </c>
      <c r="C20" s="19" t="inlineStr">
        <is>
          <t>KIDO 150g</t>
        </is>
      </c>
      <c r="D20" s="20" t="n">
        <v>79000</v>
      </c>
    </row>
    <row r="21">
      <c r="A21" s="18" t="inlineStr">
        <is>
          <t>DM1</t>
        </is>
      </c>
      <c r="B21" s="19" t="inlineStr">
        <is>
          <t>Dừa Muối Mè Đài Loan (1 trứng)</t>
        </is>
      </c>
      <c r="C21" s="19" t="inlineStr">
        <is>
          <t>KIDO 150g</t>
        </is>
      </c>
      <c r="D21" s="20" t="n">
        <v>80000</v>
      </c>
    </row>
    <row r="22">
      <c r="A22" s="18" t="inlineStr">
        <is>
          <t>XP0</t>
        </is>
      </c>
      <c r="B22" s="19" t="inlineStr">
        <is>
          <t>Trà Xanh Phô Mai (0 trứng)</t>
        </is>
      </c>
      <c r="C22" s="19" t="inlineStr">
        <is>
          <t>KIDO 150g</t>
        </is>
      </c>
      <c r="D22" s="20" t="n">
        <v>80000</v>
      </c>
    </row>
    <row r="23">
      <c r="A23" s="18" t="inlineStr">
        <is>
          <t>DP0</t>
        </is>
      </c>
      <c r="B23" s="19" t="inlineStr">
        <is>
          <t>Dâu Nam Việt Quất Phô Mai (0 trứng)</t>
        </is>
      </c>
      <c r="C23" s="19" t="inlineStr">
        <is>
          <t>KIDO 150g</t>
        </is>
      </c>
      <c r="D23" s="20" t="n">
        <v>80000</v>
      </c>
    </row>
    <row r="24">
      <c r="A24" s="18" t="inlineStr">
        <is>
          <t>HS1</t>
        </is>
      </c>
      <c r="B24" s="19" t="inlineStr">
        <is>
          <t>Hạt Sen Hạt Dưa (1 trứng)</t>
        </is>
      </c>
      <c r="C24" s="19" t="inlineStr">
        <is>
          <t>KIDO 150g</t>
        </is>
      </c>
      <c r="D24" s="20" t="n">
        <v>76000</v>
      </c>
    </row>
    <row r="25">
      <c r="A25" s="18" t="inlineStr">
        <is>
          <t>CS1</t>
        </is>
      </c>
      <c r="B25" s="19" t="inlineStr">
        <is>
          <t>Cốm Sen Hạt Dưa (1 trứng)</t>
        </is>
      </c>
      <c r="C25" s="19" t="inlineStr">
        <is>
          <t>KIDO 150g</t>
        </is>
      </c>
      <c r="D25" s="20" t="n">
        <v>76000</v>
      </c>
    </row>
    <row r="26">
      <c r="A26" s="18" t="inlineStr">
        <is>
          <t>DR1</t>
        </is>
      </c>
      <c r="B26" s="19" t="inlineStr">
        <is>
          <t>Đậu Xanh Sầu Riêng (1 trứng)</t>
        </is>
      </c>
      <c r="C26" s="19" t="inlineStr">
        <is>
          <t>KIDO 150g</t>
        </is>
      </c>
      <c r="D26" s="20" t="n">
        <v>74000</v>
      </c>
    </row>
    <row r="27">
      <c r="A27" s="18" t="inlineStr">
        <is>
          <t>DL1</t>
        </is>
      </c>
      <c r="B27" s="19" t="inlineStr">
        <is>
          <t>Đậu Xanh Lá Dứa (1 trứng)</t>
        </is>
      </c>
      <c r="C27" s="19" t="inlineStr">
        <is>
          <t>KIDO 150g</t>
        </is>
      </c>
      <c r="D27" s="20" t="n">
        <v>74000</v>
      </c>
    </row>
    <row r="28">
      <c r="A28" s="18" t="inlineStr">
        <is>
          <t>DD1</t>
        </is>
      </c>
      <c r="B28" s="19" t="inlineStr">
        <is>
          <t>Đậu Đỏ Kiểu Nhật (1 trứng)</t>
        </is>
      </c>
      <c r="C28" s="19" t="inlineStr">
        <is>
          <t>KIDO 150g</t>
        </is>
      </c>
      <c r="D28" s="20" t="n">
        <v>74000</v>
      </c>
    </row>
    <row r="29">
      <c r="A29" s="18" t="inlineStr">
        <is>
          <t>KM1</t>
        </is>
      </c>
      <c r="B29" s="19" t="inlineStr">
        <is>
          <t>Khoai Môn (1 trứng)</t>
        </is>
      </c>
      <c r="C29" s="19" t="inlineStr">
        <is>
          <t>KIDO 150g</t>
        </is>
      </c>
      <c r="D29" s="20" t="n">
        <v>71000</v>
      </c>
    </row>
    <row r="30">
      <c r="A30" s="18" t="inlineStr">
        <is>
          <t>SD1</t>
        </is>
      </c>
      <c r="B30" s="19" t="inlineStr">
        <is>
          <t>Sữa Dừa (1 trứng)</t>
        </is>
      </c>
      <c r="C30" s="19" t="inlineStr">
        <is>
          <t>KIDO 150g</t>
        </is>
      </c>
      <c r="D30" s="20" t="n">
        <v>71000</v>
      </c>
    </row>
    <row r="31">
      <c r="A31" s="18" t="inlineStr">
        <is>
          <t>HS0</t>
        </is>
      </c>
      <c r="B31" s="19" t="inlineStr">
        <is>
          <t>Hạt Sen (0 trứng)</t>
        </is>
      </c>
      <c r="C31" s="19" t="inlineStr">
        <is>
          <t>KIDO 150g</t>
        </is>
      </c>
      <c r="D31" s="20" t="n">
        <v>67000</v>
      </c>
    </row>
    <row r="32">
      <c r="A32" s="18" t="inlineStr">
        <is>
          <t>DL0</t>
        </is>
      </c>
      <c r="B32" s="19" t="inlineStr">
        <is>
          <t>Đậu Xanh Lá Dứa (0 trứng)</t>
        </is>
      </c>
      <c r="C32" s="19" t="inlineStr">
        <is>
          <t>KIDO 150g</t>
        </is>
      </c>
      <c r="D32" s="20" t="n">
        <v>66000</v>
      </c>
    </row>
    <row r="33">
      <c r="A33" s="18" t="inlineStr">
        <is>
          <t>KM0</t>
        </is>
      </c>
      <c r="B33" s="19" t="inlineStr">
        <is>
          <t>Khoai Môn (0 trứng)</t>
        </is>
      </c>
      <c r="C33" s="19" t="inlineStr">
        <is>
          <t>KIDO 150g</t>
        </is>
      </c>
      <c r="D33" s="20" t="n">
        <v>66000</v>
      </c>
    </row>
    <row r="34">
      <c r="A34" s="18" t="inlineStr">
        <is>
          <t>DSR1</t>
        </is>
      </c>
      <c r="B34" s="19" t="inlineStr">
        <is>
          <t>Dẻo Đậu Xanh Sầu Riêng 180g (1 trứng)</t>
        </is>
      </c>
      <c r="C34" s="19" t="inlineStr">
        <is>
          <t>KIDO dẻo</t>
        </is>
      </c>
      <c r="D34" s="20" t="n">
        <v>72000</v>
      </c>
    </row>
    <row r="35">
      <c r="A35" s="18" t="inlineStr">
        <is>
          <t>DDX1</t>
        </is>
      </c>
      <c r="B35" s="19" t="inlineStr">
        <is>
          <t>Dẻo Đậu Xanh 180g (1 trứng)</t>
        </is>
      </c>
      <c r="C35" s="19" t="inlineStr">
        <is>
          <t>KIDO dẻo</t>
        </is>
      </c>
      <c r="D35" s="20" t="n">
        <v>71000</v>
      </c>
    </row>
    <row r="36">
      <c r="A36" s="18" t="inlineStr">
        <is>
          <t>DCS1</t>
        </is>
      </c>
      <c r="B36" s="19" t="inlineStr">
        <is>
          <t>Dẻo Cốm Sen 180g (1 trứng)</t>
        </is>
      </c>
      <c r="C36" s="19" t="inlineStr">
        <is>
          <t>KIDO dẻo</t>
        </is>
      </c>
      <c r="D36" s="20" t="n">
        <v>71000</v>
      </c>
    </row>
    <row r="37">
      <c r="A37" s="18" t="inlineStr">
        <is>
          <t>DTC</t>
        </is>
      </c>
      <c r="B37" s="19" t="inlineStr">
        <is>
          <t>Dẻo Thập Cẩm 150g (mới)</t>
        </is>
      </c>
      <c r="C37" s="19" t="inlineStr">
        <is>
          <t>KIDO dẻo</t>
        </is>
      </c>
      <c r="D37" s="20" t="n">
        <v>66000</v>
      </c>
    </row>
    <row r="38">
      <c r="A38" s="18" t="inlineStr">
        <is>
          <t>DSR</t>
        </is>
      </c>
      <c r="B38" s="19" t="inlineStr">
        <is>
          <t>Dẻo Đậu Xanh Sầu Riêng 150g</t>
        </is>
      </c>
      <c r="C38" s="19" t="inlineStr">
        <is>
          <t>KIDO dẻo</t>
        </is>
      </c>
      <c r="D38" s="20" t="n">
        <v>58000</v>
      </c>
    </row>
    <row r="39">
      <c r="A39" s="18" t="inlineStr">
        <is>
          <t>DDX</t>
        </is>
      </c>
      <c r="B39" s="19" t="inlineStr">
        <is>
          <t>Dẻo Đậu Xanh 150g</t>
        </is>
      </c>
      <c r="C39" s="19" t="inlineStr">
        <is>
          <t>KIDO dẻo</t>
        </is>
      </c>
      <c r="D39" s="20" t="n">
        <v>57000</v>
      </c>
    </row>
    <row r="40">
      <c r="A40" s="18" t="inlineStr">
        <is>
          <t>DCS</t>
        </is>
      </c>
      <c r="B40" s="19" t="inlineStr">
        <is>
          <t>Dẻo Cốm Sen 150g</t>
        </is>
      </c>
      <c r="C40" s="19" t="inlineStr">
        <is>
          <t>KIDO dẻo</t>
        </is>
      </c>
      <c r="D40" s="20" t="n">
        <v>57000</v>
      </c>
    </row>
    <row r="41">
      <c r="A41" s="18" t="inlineStr">
        <is>
          <t>TG2</t>
        </is>
      </c>
      <c r="B41" s="19" t="inlineStr">
        <is>
          <t>Thập Cẩm Gà Quay</t>
        </is>
      </c>
      <c r="C41" s="19" t="inlineStr">
        <is>
          <t>Thọ Phát 210g</t>
        </is>
      </c>
      <c r="D41" s="20" t="n">
        <v>150000</v>
      </c>
    </row>
    <row r="42">
      <c r="A42" s="18" t="inlineStr">
        <is>
          <t>TB2</t>
        </is>
      </c>
      <c r="B42" s="19" t="inlineStr">
        <is>
          <t>Jambon Bát Bửu</t>
        </is>
      </c>
      <c r="C42" s="19" t="inlineStr">
        <is>
          <t>Thọ Phát 210g</t>
        </is>
      </c>
      <c r="D42" s="20" t="n">
        <v>138000</v>
      </c>
    </row>
    <row r="43">
      <c r="A43" s="18" t="inlineStr">
        <is>
          <t>TT2</t>
        </is>
      </c>
      <c r="B43" s="19" t="inlineStr">
        <is>
          <t>Thập Cẩm Lạp Xưởng</t>
        </is>
      </c>
      <c r="C43" s="19" t="inlineStr">
        <is>
          <t>Thọ Phát 210g</t>
        </is>
      </c>
      <c r="D43" s="20" t="n">
        <v>137000</v>
      </c>
    </row>
    <row r="44">
      <c r="A44" s="18" t="inlineStr">
        <is>
          <t>TS2</t>
        </is>
      </c>
      <c r="B44" s="19" t="inlineStr">
        <is>
          <t>Hạt Sen</t>
        </is>
      </c>
      <c r="C44" s="19" t="inlineStr">
        <is>
          <t>Thọ Phát 210g</t>
        </is>
      </c>
      <c r="D44" s="20" t="n">
        <v>115000</v>
      </c>
    </row>
    <row r="45">
      <c r="A45" s="18" t="inlineStr">
        <is>
          <t>TM2</t>
        </is>
      </c>
      <c r="B45" s="19" t="inlineStr">
        <is>
          <t>Khoai Môn</t>
        </is>
      </c>
      <c r="C45" s="19" t="inlineStr">
        <is>
          <t>Thọ Phát 210g</t>
        </is>
      </c>
      <c r="D45" s="20" t="n">
        <v>110000</v>
      </c>
    </row>
    <row r="46">
      <c r="A46" s="18" t="inlineStr">
        <is>
          <t>TX2</t>
        </is>
      </c>
      <c r="B46" s="19" t="inlineStr">
        <is>
          <t>Đậu Xanh</t>
        </is>
      </c>
      <c r="C46" s="19" t="inlineStr">
        <is>
          <t>Thọ Phát 210g</t>
        </is>
      </c>
      <c r="D46" s="20" t="n">
        <v>109000</v>
      </c>
    </row>
    <row r="47">
      <c r="A47" s="18" t="inlineStr">
        <is>
          <t>TD2</t>
        </is>
      </c>
      <c r="B47" s="19" t="inlineStr">
        <is>
          <t>Sữa Dừa</t>
        </is>
      </c>
      <c r="C47" s="19" t="inlineStr">
        <is>
          <t>Thọ Phát 210g</t>
        </is>
      </c>
      <c r="D47" s="20" t="n">
        <v>105000</v>
      </c>
    </row>
    <row r="48">
      <c r="A48" s="18" t="inlineStr">
        <is>
          <t>TG1</t>
        </is>
      </c>
      <c r="B48" s="19" t="inlineStr">
        <is>
          <t>Thập Cẩm Gà Quay (1 trứng)</t>
        </is>
      </c>
      <c r="C48" s="19" t="inlineStr">
        <is>
          <t>Thọ Phát 150g</t>
        </is>
      </c>
      <c r="D48" s="20" t="n">
        <v>87000</v>
      </c>
    </row>
    <row r="49">
      <c r="A49" s="18" t="inlineStr">
        <is>
          <t>TB1</t>
        </is>
      </c>
      <c r="B49" s="19" t="inlineStr">
        <is>
          <t>Jambon Bát Bửu (1 trứng)</t>
        </is>
      </c>
      <c r="C49" s="19" t="inlineStr">
        <is>
          <t>Thọ Phát 150g</t>
        </is>
      </c>
      <c r="D49" s="20" t="n">
        <v>80000</v>
      </c>
    </row>
    <row r="50">
      <c r="A50" s="18" t="inlineStr">
        <is>
          <t>TT1</t>
        </is>
      </c>
      <c r="B50" s="19" t="inlineStr">
        <is>
          <t>Thập Cẩm Lạp Xưởng (1 trứng)</t>
        </is>
      </c>
      <c r="C50" s="19" t="inlineStr">
        <is>
          <t>Thọ Phát 150g</t>
        </is>
      </c>
      <c r="D50" s="20" t="n">
        <v>79000</v>
      </c>
    </row>
    <row r="51">
      <c r="A51" s="18" t="inlineStr">
        <is>
          <t>TB0</t>
        </is>
      </c>
      <c r="B51" s="19" t="inlineStr">
        <is>
          <t>Jambon Bát Bửu (0 trứng)</t>
        </is>
      </c>
      <c r="C51" s="19" t="inlineStr">
        <is>
          <t>Thọ Phát 150g</t>
        </is>
      </c>
      <c r="D51" s="20" t="n">
        <v>75000</v>
      </c>
    </row>
    <row r="52">
      <c r="A52" s="18" t="inlineStr">
        <is>
          <t>TT0</t>
        </is>
      </c>
      <c r="B52" s="19" t="inlineStr">
        <is>
          <t>Thập Cẩm Lạp Xưởng (0 trứng)</t>
        </is>
      </c>
      <c r="C52" s="19" t="inlineStr">
        <is>
          <t>Thọ Phát 150g</t>
        </is>
      </c>
      <c r="D52" s="20" t="n">
        <v>74000</v>
      </c>
    </row>
    <row r="53">
      <c r="A53" s="18" t="inlineStr">
        <is>
          <t>TC0</t>
        </is>
      </c>
      <c r="B53" s="19" t="inlineStr">
        <is>
          <t>Sô Cô La Nhân Phô Mai (0 trứng)</t>
        </is>
      </c>
      <c r="C53" s="19" t="inlineStr">
        <is>
          <t>Thọ Phát 150g</t>
        </is>
      </c>
      <c r="D53" s="20" t="n">
        <v>72000</v>
      </c>
    </row>
    <row r="54">
      <c r="A54" s="18" t="inlineStr">
        <is>
          <t>TS1</t>
        </is>
      </c>
      <c r="B54" s="19" t="inlineStr">
        <is>
          <t>Hạt Sen (1 trứng)</t>
        </is>
      </c>
      <c r="C54" s="19" t="inlineStr">
        <is>
          <t>Thọ Phát 150g</t>
        </is>
      </c>
      <c r="D54" s="20" t="n">
        <v>72000</v>
      </c>
    </row>
    <row r="55">
      <c r="A55" s="18" t="inlineStr">
        <is>
          <t>TM1</t>
        </is>
      </c>
      <c r="B55" s="19" t="inlineStr">
        <is>
          <t>Khoai Môn (1 trứng)</t>
        </is>
      </c>
      <c r="C55" s="19" t="inlineStr">
        <is>
          <t>Thọ Phát 150g</t>
        </is>
      </c>
      <c r="D55" s="20" t="n">
        <v>69000</v>
      </c>
    </row>
    <row r="56">
      <c r="A56" s="18" t="inlineStr">
        <is>
          <t>TD1</t>
        </is>
      </c>
      <c r="B56" s="19" t="inlineStr">
        <is>
          <t>Sữa Dừa (1 trứng)</t>
        </is>
      </c>
      <c r="C56" s="19" t="inlineStr">
        <is>
          <t>Thọ Phát 150g</t>
        </is>
      </c>
      <c r="D56" s="20" t="n">
        <v>69000</v>
      </c>
    </row>
    <row r="57">
      <c r="A57" s="18" t="inlineStr">
        <is>
          <t>TX1</t>
        </is>
      </c>
      <c r="B57" s="19" t="inlineStr">
        <is>
          <t>Đậu Xanh (1 trứng)</t>
        </is>
      </c>
      <c r="C57" s="19" t="inlineStr">
        <is>
          <t>Thọ Phát 150g</t>
        </is>
      </c>
      <c r="D57" s="20" t="n">
        <v>68000</v>
      </c>
    </row>
    <row r="58">
      <c r="A58" s="18" t="inlineStr">
        <is>
          <t>TS0</t>
        </is>
      </c>
      <c r="B58" s="19" t="inlineStr">
        <is>
          <t>Hạt Sen (0 trứng)</t>
        </is>
      </c>
      <c r="C58" s="19" t="inlineStr">
        <is>
          <t>Thọ Phát 150g</t>
        </is>
      </c>
      <c r="D58" s="20" t="n">
        <v>67000</v>
      </c>
    </row>
    <row r="59">
      <c r="A59" s="18" t="inlineStr">
        <is>
          <t>TX0</t>
        </is>
      </c>
      <c r="B59" s="19" t="inlineStr">
        <is>
          <t>Đậu Xanh (0 trứng)</t>
        </is>
      </c>
      <c r="C59" s="19" t="inlineStr">
        <is>
          <t>Thọ Phát 150g</t>
        </is>
      </c>
      <c r="D59" s="20" t="n">
        <v>63000</v>
      </c>
    </row>
    <row r="60">
      <c r="A60" s="18" t="inlineStr">
        <is>
          <t>DX1</t>
        </is>
      </c>
      <c r="B60" s="19" t="inlineStr">
        <is>
          <t>Dẻo Đậu Xanh Trứng Muối (nửa trứng)</t>
        </is>
      </c>
      <c r="C60" s="19" t="inlineStr">
        <is>
          <t>Thọ Phát dẻo</t>
        </is>
      </c>
      <c r="D60" s="20" t="n">
        <v>55000</v>
      </c>
    </row>
    <row r="61">
      <c r="A61" s="18" t="inlineStr">
        <is>
          <t>DH1</t>
        </is>
      </c>
      <c r="B61" s="19" t="inlineStr">
        <is>
          <t>Dẻo Hạt Sen Trứng Muối (nửa trứng)</t>
        </is>
      </c>
      <c r="C61" s="19" t="inlineStr">
        <is>
          <t>Thọ Phát dẻo</t>
        </is>
      </c>
      <c r="D61" s="20" t="n">
        <v>55000</v>
      </c>
    </row>
    <row r="62">
      <c r="A62" s="18" t="inlineStr">
        <is>
          <t>DX0</t>
        </is>
      </c>
      <c r="B62" s="19" t="inlineStr">
        <is>
          <t>Dẻo Đậu Xanh</t>
        </is>
      </c>
      <c r="C62" s="19" t="inlineStr">
        <is>
          <t>Thọ Phát dẻo</t>
        </is>
      </c>
      <c r="D62" s="20" t="n">
        <v>52000</v>
      </c>
    </row>
    <row r="63">
      <c r="A63" s="18" t="inlineStr">
        <is>
          <t>DH0</t>
        </is>
      </c>
      <c r="B63" s="19" t="inlineStr">
        <is>
          <t>Dẻo Hạt Sen</t>
        </is>
      </c>
      <c r="C63" s="19" t="inlineStr">
        <is>
          <t>Thọ Phát dẻo</t>
        </is>
      </c>
      <c r="D63" s="20" t="n">
        <v>52000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2026-07-23T06:02:45Z</dcterms:created>
  <dcterms:modified xmlns:dcterms="http://purl.org/dc/terms/" xmlns:xsi="http://www.w3.org/2001/XMLSchema-instance" xsi:type="dcterms:W3CDTF">2026-07-23T06:03:33Z</dcterms:modified>
</cp:coreProperties>
</file>